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derazione di Livorno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<sst xmlns="http://schemas.openxmlformats.org/spreadsheetml/2006/main" count="93" uniqueCount="58">
  <si>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Comune</t>
  </si>
  <si>
    <t>Circolo</t>
  </si>
  <si>
    <t>Votanti</t>
  </si>
  <si>
    <t>B.</t>
  </si>
  <si>
    <t>N.</t>
  </si>
  <si>
    <t>Voti validi</t>
  </si>
  <si>
    <t>Andrea Orlando</t>
  </si>
  <si>
    <t>Michele Emiliano</t>
  </si>
  <si>
    <t>Matteo Renzi</t>
  </si>
  <si>
    <t>Voti</t>
  </si>
  <si>
    <t>% voti</t>
  </si>
  <si>
    <t>Livorno</t>
  </si>
  <si>
    <t>Circolo 25 aprile - Capraia</t>
  </si>
  <si>
    <t>Shangay-Fiorentina</t>
  </si>
  <si>
    <t>Centro</t>
  </si>
  <si>
    <t>Venezia</t>
  </si>
  <si>
    <t>San Marco Pontino</t>
  </si>
  <si>
    <t>Borgo-Fabbricotti</t>
  </si>
  <si>
    <t>San Jacopo</t>
  </si>
  <si>
    <t>Salviano</t>
  </si>
  <si>
    <t xml:space="preserve">Collinaia </t>
  </si>
  <si>
    <t>Colline-Coteto</t>
  </si>
  <si>
    <t>Ardenza La Rosa</t>
  </si>
  <si>
    <t>Livorno Sud</t>
  </si>
  <si>
    <t>Circolo di lavoro</t>
  </si>
  <si>
    <t>Economia Marittima</t>
  </si>
  <si>
    <t>Ambiente E Servizi</t>
  </si>
  <si>
    <t>Sanità</t>
  </si>
  <si>
    <t>Componentistica Auto/Cantiere</t>
  </si>
  <si>
    <t>LIVORNO</t>
  </si>
  <si>
    <t>Collesalvetti</t>
  </si>
  <si>
    <t>Vicarello</t>
  </si>
  <si>
    <t>Stagno</t>
  </si>
  <si>
    <t>Guasticce</t>
  </si>
  <si>
    <t>Colognole</t>
  </si>
  <si>
    <t>Parrana San Martino</t>
  </si>
  <si>
    <t>Nugola</t>
  </si>
  <si>
    <t>COLLESALVETTI</t>
  </si>
  <si>
    <t>Bibbona</t>
  </si>
  <si>
    <t>La California</t>
  </si>
  <si>
    <t>BIBBONA</t>
  </si>
  <si>
    <t>Rosignano Marittimo</t>
  </si>
  <si>
    <t>Catelnuovo</t>
  </si>
  <si>
    <t>Nilede Iotti Castiglioncello</t>
  </si>
  <si>
    <t>Gabbro</t>
  </si>
  <si>
    <t>Nibbiaia</t>
  </si>
  <si>
    <t>Rosignano Solvay</t>
  </si>
  <si>
    <t>Vada</t>
  </si>
  <si>
    <t>ROSIGNANO M.mo</t>
  </si>
  <si>
    <t>Cecina</t>
  </si>
  <si>
    <t>Guido Rossa</t>
  </si>
  <si>
    <t>S. Pietro Palazzi</t>
  </si>
  <si>
    <t>CECINA</t>
  </si>
  <si>
    <t>CASTAGNETO</t>
  </si>
  <si>
    <t>Donoratico/Castagneto</t>
  </si>
  <si>
    <t>G.D.</t>
  </si>
  <si>
    <t>Giovani Democratici</t>
  </si>
  <si>
    <t xml:space="preserve">TOTALI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</si>
</sst>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55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5" fontId="4" fillId="2" borderId="8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5" fontId="4" fillId="2" borderId="13" xfId="0" applyNumberFormat="1" applyFont="1" applyFill="1" applyBorder="1" applyAlignment="1">
      <alignment/>
    </xf>
    <xf numFmtId="166" fontId="4" fillId="2" borderId="13" xfId="0" applyNumberFormat="1" applyFont="1" applyFill="1" applyBorder="1" applyAlignment="1">
      <alignment/>
    </xf>
    <xf numFmtId="166" fontId="4" fillId="2" borderId="14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7" fontId="4" fillId="2" borderId="13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right"/>
    </xf>
    <xf numFmtId="165" fontId="0" fillId="2" borderId="13" xfId="0" applyNumberFormat="1" applyFont="1" applyFill="1" applyBorder="1" applyAlignment="1">
      <alignment/>
    </xf>
    <xf numFmtId="164" fontId="0" fillId="2" borderId="13" xfId="0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6" fontId="0" fillId="2" borderId="14" xfId="0" applyNumberFormat="1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167" fontId="5" fillId="2" borderId="13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/>
    </xf>
    <xf numFmtId="166" fontId="4" fillId="2" borderId="14" xfId="0" applyNumberFormat="1" applyFont="1" applyFill="1" applyBorder="1" applyAlignment="1">
      <alignment/>
    </xf>
    <xf numFmtId="165" fontId="5" fillId="2" borderId="13" xfId="0" applyNumberFormat="1" applyFont="1" applyFill="1" applyBorder="1" applyAlignment="1">
      <alignment/>
    </xf>
    <xf numFmtId="164" fontId="5" fillId="2" borderId="13" xfId="0" applyFont="1" applyFill="1" applyBorder="1" applyAlignment="1">
      <alignment/>
    </xf>
    <xf numFmtId="166" fontId="5" fillId="2" borderId="13" xfId="0" applyNumberFormat="1" applyFont="1" applyFill="1" applyBorder="1" applyAlignment="1">
      <alignment/>
    </xf>
    <xf numFmtId="166" fontId="5" fillId="2" borderId="14" xfId="0" applyNumberFormat="1" applyFont="1" applyFill="1" applyBorder="1" applyAlignment="1">
      <alignment/>
    </xf>
    <xf numFmtId="166" fontId="5" fillId="2" borderId="15" xfId="0" applyNumberFormat="1" applyFont="1" applyFill="1" applyBorder="1" applyAlignment="1">
      <alignment/>
    </xf>
    <xf numFmtId="166" fontId="5" fillId="2" borderId="14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/>
    </xf>
    <xf numFmtId="167" fontId="5" fillId="2" borderId="17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right" vertical="center"/>
    </xf>
    <xf numFmtId="166" fontId="6" fillId="2" borderId="19" xfId="0" applyNumberFormat="1" applyFont="1" applyFill="1" applyBorder="1" applyAlignment="1">
      <alignment horizontal="right"/>
    </xf>
    <xf numFmtId="166" fontId="6" fillId="2" borderId="20" xfId="0" applyNumberFormat="1" applyFont="1" applyFill="1" applyBorder="1" applyAlignment="1">
      <alignment horizontal="right"/>
    </xf>
    <xf numFmtId="167" fontId="6" fillId="2" borderId="20" xfId="0" applyNumberFormat="1" applyFont="1" applyFill="1" applyBorder="1" applyAlignment="1">
      <alignment horizontal="center"/>
    </xf>
    <xf numFmtId="164" fontId="6" fillId="2" borderId="21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21" xfId="0" applyFont="1" applyFill="1" applyBorder="1" applyAlignment="1">
      <alignment/>
    </xf>
    <xf numFmtId="164" fontId="0" fillId="2" borderId="22" xfId="0" applyFont="1" applyFill="1" applyBorder="1" applyAlignment="1">
      <alignment/>
    </xf>
    <xf numFmtId="164" fontId="0" fillId="2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63"/>
  <sheetViews>
    <sheetView showGridLines="0" tabSelected="1" workbookViewId="0" topLeftCell="A1">
      <selection activeCell="O42" sqref="O42"/>
    </sheetView>
  </sheetViews>
  <sheetFormatPr defaultColWidth="3.421875" defaultRowHeight="12.75" customHeight="1"/>
  <cols>
    <col min="1" max="1" width="17.7109375" style="1" customWidth="1"/>
    <col min="2" max="2" width="22.57421875" style="1" customWidth="1"/>
    <col min="3" max="3" width="6.57421875" style="1" customWidth="1"/>
    <col min="4" max="5" width="2.7109375" style="1" customWidth="1"/>
    <col min="6" max="6" width="6.7109375" style="1" customWidth="1"/>
    <col min="7" max="7" width="5.00390625" style="1" customWidth="1"/>
    <col min="8" max="8" width="19.8515625" style="1" customWidth="1"/>
    <col min="9" max="9" width="7.28125" style="1" customWidth="1"/>
    <col min="10" max="10" width="20.8515625" style="1" customWidth="1"/>
    <col min="11" max="11" width="9.00390625" style="1" customWidth="1"/>
    <col min="12" max="12" width="20.28125" style="1" customWidth="1"/>
    <col min="13" max="230" width="2.7109375" style="1" customWidth="1"/>
    <col min="231" max="231" width="2.7109375" style="2" customWidth="1"/>
    <col min="232" max="16384" width="11.57421875" style="0" customWidth="1"/>
  </cols>
  <sheetData>
    <row r="1" spans="1:231" s="8" customFormat="1" ht="17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/>
      <c r="I1" s="6" t="s">
        <v>7</v>
      </c>
      <c r="J1" s="6"/>
      <c r="K1" s="7" t="s">
        <v>8</v>
      </c>
      <c r="L1" s="7"/>
      <c r="HV1" s="9"/>
      <c r="HW1" s="2"/>
    </row>
    <row r="2" spans="1:231" s="14" customFormat="1" ht="14.25" customHeight="1">
      <c r="A2" s="3"/>
      <c r="B2" s="3"/>
      <c r="C2" s="3"/>
      <c r="D2" s="3"/>
      <c r="E2" s="3"/>
      <c r="F2" s="4"/>
      <c r="G2" s="10" t="s">
        <v>9</v>
      </c>
      <c r="H2" s="11" t="s">
        <v>10</v>
      </c>
      <c r="I2" s="12" t="s">
        <v>9</v>
      </c>
      <c r="J2" s="13" t="s">
        <v>10</v>
      </c>
      <c r="K2" s="12" t="s">
        <v>9</v>
      </c>
      <c r="L2" s="13" t="s">
        <v>10</v>
      </c>
      <c r="HV2" s="15"/>
      <c r="HW2" s="2"/>
    </row>
    <row r="3" spans="1:231" s="14" customFormat="1" ht="12.75" customHeight="1">
      <c r="A3" s="16" t="s">
        <v>11</v>
      </c>
      <c r="B3" s="16" t="s">
        <v>12</v>
      </c>
      <c r="C3" s="17">
        <v>91</v>
      </c>
      <c r="D3" s="17">
        <v>1</v>
      </c>
      <c r="E3" s="17"/>
      <c r="F3" s="18">
        <f>C3-D3-E3</f>
        <v>90</v>
      </c>
      <c r="G3" s="19">
        <v>42</v>
      </c>
      <c r="H3" s="20">
        <f>G3/F3</f>
        <v>0.4666666666666667</v>
      </c>
      <c r="I3" s="19">
        <v>1</v>
      </c>
      <c r="J3" s="20">
        <f>I3/F3</f>
        <v>0.011111111111111112</v>
      </c>
      <c r="K3" s="19">
        <v>47</v>
      </c>
      <c r="L3" s="20">
        <f>K3/F3</f>
        <v>0.5222222222222223</v>
      </c>
      <c r="HV3" s="15"/>
      <c r="HW3" s="2"/>
    </row>
    <row r="4" spans="1:231" s="14" customFormat="1" ht="12.75" customHeight="1">
      <c r="A4" s="16" t="s">
        <v>11</v>
      </c>
      <c r="B4" s="16" t="s">
        <v>13</v>
      </c>
      <c r="C4" s="17">
        <v>63</v>
      </c>
      <c r="D4" s="17"/>
      <c r="E4" s="17">
        <v>1</v>
      </c>
      <c r="F4" s="18">
        <f>C4-D4-E4</f>
        <v>62</v>
      </c>
      <c r="G4" s="19">
        <v>49</v>
      </c>
      <c r="H4" s="20">
        <f>G4/F4</f>
        <v>0.7903225806451613</v>
      </c>
      <c r="I4" s="19">
        <v>0</v>
      </c>
      <c r="J4" s="20">
        <f>I4/F4</f>
        <v>0</v>
      </c>
      <c r="K4" s="19">
        <v>13</v>
      </c>
      <c r="L4" s="20">
        <f>K4/F4</f>
        <v>0.20967741935483872</v>
      </c>
      <c r="HV4" s="15"/>
      <c r="HW4" s="2"/>
    </row>
    <row r="5" spans="1:231" s="14" customFormat="1" ht="12.75" customHeight="1">
      <c r="A5" s="16" t="s">
        <v>11</v>
      </c>
      <c r="B5" s="16" t="s">
        <v>14</v>
      </c>
      <c r="C5" s="17">
        <v>37</v>
      </c>
      <c r="D5" s="21"/>
      <c r="E5" s="17"/>
      <c r="F5" s="18">
        <f>C5-D5-E5</f>
        <v>37</v>
      </c>
      <c r="G5" s="19">
        <v>8</v>
      </c>
      <c r="H5" s="20">
        <f>G5/F5</f>
        <v>0.21621621621621623</v>
      </c>
      <c r="I5" s="19">
        <v>0</v>
      </c>
      <c r="J5" s="20">
        <f>I5/F5</f>
        <v>0</v>
      </c>
      <c r="K5" s="19">
        <v>29</v>
      </c>
      <c r="L5" s="20">
        <f>K5/F5</f>
        <v>0.7837837837837838</v>
      </c>
      <c r="HV5" s="15"/>
      <c r="HW5" s="2"/>
    </row>
    <row r="6" spans="1:231" s="14" customFormat="1" ht="12.75" customHeight="1">
      <c r="A6" s="16" t="s">
        <v>11</v>
      </c>
      <c r="B6" s="16" t="s">
        <v>15</v>
      </c>
      <c r="C6" s="17">
        <v>28</v>
      </c>
      <c r="D6" s="17"/>
      <c r="E6" s="21"/>
      <c r="F6" s="18">
        <f>C6-D6-E6</f>
        <v>28</v>
      </c>
      <c r="G6" s="19">
        <v>23</v>
      </c>
      <c r="H6" s="20">
        <f>G6/F6</f>
        <v>0.8214285714285714</v>
      </c>
      <c r="I6" s="19">
        <v>0</v>
      </c>
      <c r="J6" s="20">
        <f>I6/F6</f>
        <v>0</v>
      </c>
      <c r="K6" s="19">
        <v>5</v>
      </c>
      <c r="L6" s="20">
        <f>K6/F6</f>
        <v>0.17857142857142858</v>
      </c>
      <c r="HV6" s="15"/>
      <c r="HW6" s="2"/>
    </row>
    <row r="7" spans="1:231" s="14" customFormat="1" ht="12.75" customHeight="1">
      <c r="A7" s="16" t="s">
        <v>11</v>
      </c>
      <c r="B7" s="16" t="s">
        <v>16</v>
      </c>
      <c r="C7" s="17">
        <v>40</v>
      </c>
      <c r="D7" s="17"/>
      <c r="E7" s="17"/>
      <c r="F7" s="18">
        <f>C7-D7-E7</f>
        <v>40</v>
      </c>
      <c r="G7" s="19">
        <v>28</v>
      </c>
      <c r="H7" s="20">
        <f>G7/F7</f>
        <v>0.7</v>
      </c>
      <c r="I7" s="19">
        <v>0</v>
      </c>
      <c r="J7" s="20">
        <f>I7/F7</f>
        <v>0</v>
      </c>
      <c r="K7" s="19">
        <v>12</v>
      </c>
      <c r="L7" s="20">
        <f>K7/F7</f>
        <v>0.3</v>
      </c>
      <c r="HV7" s="15"/>
      <c r="HW7" s="2"/>
    </row>
    <row r="8" spans="1:231" s="14" customFormat="1" ht="12.75" customHeight="1">
      <c r="A8" s="16" t="s">
        <v>11</v>
      </c>
      <c r="B8" s="16" t="s">
        <v>17</v>
      </c>
      <c r="C8" s="17">
        <v>97</v>
      </c>
      <c r="D8" s="17"/>
      <c r="E8" s="17"/>
      <c r="F8" s="18">
        <f>C8-D8-E8</f>
        <v>97</v>
      </c>
      <c r="G8" s="19">
        <v>11</v>
      </c>
      <c r="H8" s="20">
        <f>G8/F8</f>
        <v>0.1134020618556701</v>
      </c>
      <c r="I8" s="19">
        <v>0</v>
      </c>
      <c r="J8" s="20">
        <f>I8/F8</f>
        <v>0</v>
      </c>
      <c r="K8" s="19">
        <v>86</v>
      </c>
      <c r="L8" s="20">
        <f>K8/F8</f>
        <v>0.8865979381443299</v>
      </c>
      <c r="HV8" s="15"/>
      <c r="HW8" s="2"/>
    </row>
    <row r="9" spans="1:231" s="14" customFormat="1" ht="12.75" customHeight="1">
      <c r="A9" s="16" t="s">
        <v>11</v>
      </c>
      <c r="B9" s="16" t="s">
        <v>18</v>
      </c>
      <c r="C9" s="17">
        <v>49</v>
      </c>
      <c r="D9" s="17"/>
      <c r="E9" s="17"/>
      <c r="F9" s="18">
        <f>C9-D9-E9</f>
        <v>49</v>
      </c>
      <c r="G9" s="19">
        <v>11</v>
      </c>
      <c r="H9" s="20">
        <f>G9/F9</f>
        <v>0.22448979591836735</v>
      </c>
      <c r="I9" s="19">
        <v>0</v>
      </c>
      <c r="J9" s="20">
        <f>I9/F9</f>
        <v>0</v>
      </c>
      <c r="K9" s="19">
        <v>38</v>
      </c>
      <c r="L9" s="20">
        <f>K9/F9</f>
        <v>0.7755102040816326</v>
      </c>
      <c r="HV9" s="15"/>
      <c r="HW9" s="2"/>
    </row>
    <row r="10" spans="1:231" s="14" customFormat="1" ht="12.75" customHeight="1">
      <c r="A10" s="16" t="s">
        <v>11</v>
      </c>
      <c r="B10" s="16" t="s">
        <v>19</v>
      </c>
      <c r="C10" s="17">
        <v>62</v>
      </c>
      <c r="D10" s="17"/>
      <c r="E10" s="17"/>
      <c r="F10" s="18">
        <f>C10-D10-E10</f>
        <v>62</v>
      </c>
      <c r="G10" s="19">
        <v>26</v>
      </c>
      <c r="H10" s="20">
        <f>G10/F10</f>
        <v>0.41935483870967744</v>
      </c>
      <c r="I10" s="19">
        <v>1</v>
      </c>
      <c r="J10" s="20">
        <f>I10/F10</f>
        <v>0.016129032258064516</v>
      </c>
      <c r="K10" s="19">
        <v>35</v>
      </c>
      <c r="L10" s="20">
        <f>K10/F10</f>
        <v>0.5645161290322581</v>
      </c>
      <c r="HV10" s="15"/>
      <c r="HW10" s="2"/>
    </row>
    <row r="11" spans="1:231" s="14" customFormat="1" ht="12.75" customHeight="1">
      <c r="A11" s="16" t="s">
        <v>11</v>
      </c>
      <c r="B11" s="16" t="s">
        <v>20</v>
      </c>
      <c r="C11" s="17">
        <v>49</v>
      </c>
      <c r="D11" s="17"/>
      <c r="E11" s="17">
        <v>1</v>
      </c>
      <c r="F11" s="18">
        <f>C11-D11-E11</f>
        <v>48</v>
      </c>
      <c r="G11" s="19">
        <v>7</v>
      </c>
      <c r="H11" s="20">
        <f>G11/F11</f>
        <v>0.14583333333333334</v>
      </c>
      <c r="I11" s="19"/>
      <c r="J11" s="20">
        <f>I11/F11</f>
        <v>0</v>
      </c>
      <c r="K11" s="19">
        <v>41</v>
      </c>
      <c r="L11" s="20">
        <f>K11/F11</f>
        <v>0.8541666666666666</v>
      </c>
      <c r="HV11" s="15"/>
      <c r="HW11" s="2"/>
    </row>
    <row r="12" spans="1:231" s="14" customFormat="1" ht="12.75" customHeight="1">
      <c r="A12" s="16" t="s">
        <v>11</v>
      </c>
      <c r="B12" s="16" t="s">
        <v>21</v>
      </c>
      <c r="C12" s="17">
        <v>100</v>
      </c>
      <c r="D12" s="17"/>
      <c r="E12" s="17"/>
      <c r="F12" s="18">
        <f>C12-D12-E12</f>
        <v>100</v>
      </c>
      <c r="G12" s="19">
        <v>31</v>
      </c>
      <c r="H12" s="20">
        <f>G12/F12</f>
        <v>0.31</v>
      </c>
      <c r="I12" s="19">
        <v>0</v>
      </c>
      <c r="J12" s="20">
        <f>I12/F12</f>
        <v>0</v>
      </c>
      <c r="K12" s="19">
        <v>69</v>
      </c>
      <c r="L12" s="20">
        <f>K12/F12</f>
        <v>0.69</v>
      </c>
      <c r="HV12" s="15"/>
      <c r="HW12" s="2"/>
    </row>
    <row r="13" spans="1:231" s="14" customFormat="1" ht="12.75" customHeight="1">
      <c r="A13" s="16" t="s">
        <v>11</v>
      </c>
      <c r="B13" s="16" t="s">
        <v>22</v>
      </c>
      <c r="C13" s="17">
        <v>60</v>
      </c>
      <c r="D13" s="17"/>
      <c r="E13" s="17"/>
      <c r="F13" s="18">
        <f>C13-D13-E13</f>
        <v>60</v>
      </c>
      <c r="G13" s="19">
        <v>5</v>
      </c>
      <c r="H13" s="20">
        <f>G13/F13</f>
        <v>0.08333333333333333</v>
      </c>
      <c r="I13" s="19">
        <v>1</v>
      </c>
      <c r="J13" s="20">
        <f>I13/F13</f>
        <v>0.016666666666666666</v>
      </c>
      <c r="K13" s="19">
        <v>54</v>
      </c>
      <c r="L13" s="20">
        <f>K13/F13</f>
        <v>0.9</v>
      </c>
      <c r="HV13" s="15"/>
      <c r="HW13" s="2"/>
    </row>
    <row r="14" spans="1:231" s="14" customFormat="1" ht="12.75" customHeight="1">
      <c r="A14" s="16" t="s">
        <v>11</v>
      </c>
      <c r="B14" s="16" t="s">
        <v>23</v>
      </c>
      <c r="C14" s="17">
        <v>62</v>
      </c>
      <c r="D14" s="17"/>
      <c r="E14" s="17"/>
      <c r="F14" s="18">
        <f>C14-D14-E14</f>
        <v>62</v>
      </c>
      <c r="G14" s="19">
        <v>14</v>
      </c>
      <c r="H14" s="20">
        <f>G14/F14</f>
        <v>0.22580645161290322</v>
      </c>
      <c r="I14" s="19">
        <v>0</v>
      </c>
      <c r="J14" s="20">
        <f>I14/F14</f>
        <v>0</v>
      </c>
      <c r="K14" s="19">
        <v>48</v>
      </c>
      <c r="L14" s="20">
        <f>K14/F14</f>
        <v>0.7741935483870968</v>
      </c>
      <c r="HV14" s="15"/>
      <c r="HW14" s="2"/>
    </row>
    <row r="15" spans="1:231" s="14" customFormat="1" ht="12.75" customHeight="1">
      <c r="A15" s="16" t="s">
        <v>24</v>
      </c>
      <c r="B15" s="16" t="s">
        <v>25</v>
      </c>
      <c r="C15" s="17">
        <v>95</v>
      </c>
      <c r="D15" s="17"/>
      <c r="E15" s="17"/>
      <c r="F15" s="18">
        <f>C15-D15-E15</f>
        <v>95</v>
      </c>
      <c r="G15" s="19">
        <v>91</v>
      </c>
      <c r="H15" s="20">
        <f>G15/F15</f>
        <v>0.9578947368421052</v>
      </c>
      <c r="I15" s="19">
        <v>1</v>
      </c>
      <c r="J15" s="20">
        <f>I15/F15</f>
        <v>0.010526315789473684</v>
      </c>
      <c r="K15" s="19">
        <v>3</v>
      </c>
      <c r="L15" s="20">
        <f>K15/F15</f>
        <v>0.031578947368421054</v>
      </c>
      <c r="HV15" s="15"/>
      <c r="HW15" s="2"/>
    </row>
    <row r="16" spans="1:231" s="14" customFormat="1" ht="12.75" customHeight="1">
      <c r="A16" s="16" t="s">
        <v>24</v>
      </c>
      <c r="B16" s="16" t="s">
        <v>26</v>
      </c>
      <c r="C16" s="17">
        <v>3</v>
      </c>
      <c r="D16" s="17"/>
      <c r="E16" s="17"/>
      <c r="F16" s="18">
        <v>3</v>
      </c>
      <c r="G16" s="19">
        <v>0</v>
      </c>
      <c r="H16" s="20">
        <f>G16/F16</f>
        <v>0</v>
      </c>
      <c r="I16" s="19">
        <v>0</v>
      </c>
      <c r="J16" s="20">
        <f>I16/F16</f>
        <v>0</v>
      </c>
      <c r="K16" s="19">
        <v>3</v>
      </c>
      <c r="L16" s="20">
        <f>K16/F16</f>
        <v>1</v>
      </c>
      <c r="HV16" s="15"/>
      <c r="HW16" s="2"/>
    </row>
    <row r="17" spans="1:231" s="14" customFormat="1" ht="12.75" customHeight="1">
      <c r="A17" s="16" t="s">
        <v>24</v>
      </c>
      <c r="B17" s="16" t="s">
        <v>27</v>
      </c>
      <c r="C17" s="17">
        <v>36</v>
      </c>
      <c r="D17" s="17"/>
      <c r="E17" s="17"/>
      <c r="F17" s="18">
        <f>C17-D17-E17</f>
        <v>36</v>
      </c>
      <c r="G17" s="19">
        <v>7</v>
      </c>
      <c r="H17" s="20">
        <f>G17/F17</f>
        <v>0.19444444444444445</v>
      </c>
      <c r="I17" s="19">
        <v>2</v>
      </c>
      <c r="J17" s="20">
        <f>I17/F17</f>
        <v>0.05555555555555555</v>
      </c>
      <c r="K17" s="19">
        <v>27</v>
      </c>
      <c r="L17" s="20">
        <f>K17/F17</f>
        <v>0.75</v>
      </c>
      <c r="HV17" s="15"/>
      <c r="HW17" s="2"/>
    </row>
    <row r="18" spans="1:231" s="14" customFormat="1" ht="12.75" customHeight="1">
      <c r="A18" s="16" t="s">
        <v>24</v>
      </c>
      <c r="B18" s="16" t="s">
        <v>28</v>
      </c>
      <c r="C18" s="17">
        <v>7</v>
      </c>
      <c r="D18" s="17"/>
      <c r="E18" s="17"/>
      <c r="F18" s="18">
        <f>C18-D18-E18</f>
        <v>7</v>
      </c>
      <c r="G18" s="19">
        <v>5</v>
      </c>
      <c r="H18" s="20">
        <f>G18/F18</f>
        <v>0.7142857142857143</v>
      </c>
      <c r="I18" s="19">
        <v>0</v>
      </c>
      <c r="J18" s="20">
        <f>I18/F18</f>
        <v>0</v>
      </c>
      <c r="K18" s="19">
        <v>2</v>
      </c>
      <c r="L18" s="20">
        <f>K18/F18</f>
        <v>0.2857142857142857</v>
      </c>
      <c r="HV18" s="15"/>
      <c r="HW18" s="2"/>
    </row>
    <row r="19" spans="1:231" s="14" customFormat="1" ht="13.5" customHeight="1">
      <c r="A19" s="22" t="s">
        <v>29</v>
      </c>
      <c r="B19" s="23"/>
      <c r="C19" s="24">
        <f>SUM(C3:C18)</f>
        <v>879</v>
      </c>
      <c r="D19" s="24"/>
      <c r="E19" s="24"/>
      <c r="F19" s="25">
        <f>SUM(F3:F18)</f>
        <v>876</v>
      </c>
      <c r="G19" s="26">
        <f>SUM(G3:G18)</f>
        <v>358</v>
      </c>
      <c r="H19" s="27">
        <f>G19/F19</f>
        <v>0.408675799086758</v>
      </c>
      <c r="I19" s="26">
        <f>SUM(I3:I18)</f>
        <v>6</v>
      </c>
      <c r="J19" s="27">
        <f>(I19/F19)</f>
        <v>0.00684931506849315</v>
      </c>
      <c r="K19" s="26">
        <f>SUM(K3:K18)</f>
        <v>512</v>
      </c>
      <c r="L19" s="27">
        <f>(K19/F19)</f>
        <v>0.5844748858447488</v>
      </c>
      <c r="HV19" s="15"/>
      <c r="HW19" s="2"/>
    </row>
    <row r="20" spans="1:231" s="14" customFormat="1" ht="13.5" customHeight="1">
      <c r="A20" s="28"/>
      <c r="B20" s="28"/>
      <c r="C20" s="17"/>
      <c r="D20" s="17"/>
      <c r="E20" s="17"/>
      <c r="F20" s="29"/>
      <c r="G20" s="19"/>
      <c r="H20" s="20"/>
      <c r="I20" s="19"/>
      <c r="J20" s="20"/>
      <c r="K20" s="19"/>
      <c r="L20" s="20"/>
      <c r="HV20" s="15"/>
      <c r="HW20" s="2"/>
    </row>
    <row r="21" spans="1:231" s="14" customFormat="1" ht="12.75" customHeight="1">
      <c r="A21" s="16" t="s">
        <v>30</v>
      </c>
      <c r="B21" s="16" t="s">
        <v>31</v>
      </c>
      <c r="C21" s="17">
        <v>51</v>
      </c>
      <c r="D21" s="17"/>
      <c r="E21" s="17"/>
      <c r="F21" s="18">
        <f>C21-D21-E21</f>
        <v>51</v>
      </c>
      <c r="G21" s="19">
        <v>25</v>
      </c>
      <c r="H21" s="20">
        <f>G21/F21</f>
        <v>0.49019607843137253</v>
      </c>
      <c r="I21" s="19">
        <v>1</v>
      </c>
      <c r="J21" s="20">
        <f>I21/F21</f>
        <v>0.0196078431372549</v>
      </c>
      <c r="K21" s="19">
        <v>25</v>
      </c>
      <c r="L21" s="20">
        <f>K21/F21</f>
        <v>0.49019607843137253</v>
      </c>
      <c r="HV21" s="15"/>
      <c r="HW21" s="2"/>
    </row>
    <row r="22" spans="1:231" s="14" customFormat="1" ht="12.75" customHeight="1">
      <c r="A22" s="16" t="s">
        <v>30</v>
      </c>
      <c r="B22" s="16" t="s">
        <v>32</v>
      </c>
      <c r="C22" s="17">
        <v>19</v>
      </c>
      <c r="D22" s="17"/>
      <c r="E22" s="17"/>
      <c r="F22" s="18">
        <f>C22-D22</f>
        <v>19</v>
      </c>
      <c r="G22" s="19">
        <v>14</v>
      </c>
      <c r="H22" s="20">
        <f>G22/F22</f>
        <v>0.7368421052631579</v>
      </c>
      <c r="I22" s="19"/>
      <c r="J22" s="20">
        <f>I22/F22</f>
        <v>0</v>
      </c>
      <c r="K22" s="19">
        <v>5</v>
      </c>
      <c r="L22" s="20">
        <f>K22/F22</f>
        <v>0.2631578947368421</v>
      </c>
      <c r="HV22" s="15"/>
      <c r="HW22" s="2"/>
    </row>
    <row r="23" spans="1:231" s="14" customFormat="1" ht="12.75" customHeight="1">
      <c r="A23" s="16" t="s">
        <v>30</v>
      </c>
      <c r="B23" s="16" t="s">
        <v>30</v>
      </c>
      <c r="C23" s="17">
        <v>39</v>
      </c>
      <c r="D23" s="17"/>
      <c r="E23" s="17">
        <v>1</v>
      </c>
      <c r="F23" s="18">
        <f>C23-D23-E23</f>
        <v>38</v>
      </c>
      <c r="G23" s="19">
        <v>23</v>
      </c>
      <c r="H23" s="20">
        <f>G23/F23</f>
        <v>0.6052631578947368</v>
      </c>
      <c r="I23" s="19">
        <v>0</v>
      </c>
      <c r="J23" s="20">
        <f>I23/F23</f>
        <v>0</v>
      </c>
      <c r="K23" s="19">
        <v>15</v>
      </c>
      <c r="L23" s="20">
        <f>K23/F23</f>
        <v>0.39473684210526316</v>
      </c>
      <c r="HV23" s="15"/>
      <c r="HW23" s="2"/>
    </row>
    <row r="24" spans="1:231" s="14" customFormat="1" ht="12.75" customHeight="1">
      <c r="A24" s="16" t="s">
        <v>30</v>
      </c>
      <c r="B24" s="16" t="s">
        <v>33</v>
      </c>
      <c r="C24" s="17">
        <v>29</v>
      </c>
      <c r="D24" s="17"/>
      <c r="E24" s="17"/>
      <c r="F24" s="18">
        <f>C24-D24</f>
        <v>29</v>
      </c>
      <c r="G24" s="19">
        <v>13</v>
      </c>
      <c r="H24" s="20">
        <f>G24/F24</f>
        <v>0.4482758620689655</v>
      </c>
      <c r="I24" s="19">
        <v>0</v>
      </c>
      <c r="J24" s="20">
        <f>I24/F24</f>
        <v>0</v>
      </c>
      <c r="K24" s="19">
        <v>16</v>
      </c>
      <c r="L24" s="20">
        <f>K24/F24</f>
        <v>0.5517241379310345</v>
      </c>
      <c r="HV24" s="15"/>
      <c r="HW24" s="2"/>
    </row>
    <row r="25" spans="1:231" s="14" customFormat="1" ht="12.75" customHeight="1">
      <c r="A25" s="16" t="s">
        <v>30</v>
      </c>
      <c r="B25" s="16" t="s">
        <v>34</v>
      </c>
      <c r="C25" s="17">
        <v>7</v>
      </c>
      <c r="D25" s="17"/>
      <c r="E25" s="17"/>
      <c r="F25" s="18">
        <v>7</v>
      </c>
      <c r="G25" s="19">
        <v>0</v>
      </c>
      <c r="H25" s="20">
        <f>G25/F25</f>
        <v>0</v>
      </c>
      <c r="I25" s="19">
        <v>0</v>
      </c>
      <c r="J25" s="20">
        <f>I25/F25</f>
        <v>0</v>
      </c>
      <c r="K25" s="19">
        <v>7</v>
      </c>
      <c r="L25" s="20">
        <f>K25/F25</f>
        <v>1</v>
      </c>
      <c r="HV25" s="15"/>
      <c r="HW25" s="2"/>
    </row>
    <row r="26" spans="1:231" s="14" customFormat="1" ht="12.75" customHeight="1">
      <c r="A26" s="16" t="s">
        <v>30</v>
      </c>
      <c r="B26" s="16" t="s">
        <v>35</v>
      </c>
      <c r="C26" s="17">
        <v>5</v>
      </c>
      <c r="D26" s="17"/>
      <c r="E26" s="17"/>
      <c r="F26" s="18">
        <f>C26-D26-E26</f>
        <v>5</v>
      </c>
      <c r="G26" s="19">
        <v>0</v>
      </c>
      <c r="H26" s="20">
        <f>G26/F26</f>
        <v>0</v>
      </c>
      <c r="I26" s="19">
        <v>0</v>
      </c>
      <c r="J26" s="20">
        <f>I26/F26</f>
        <v>0</v>
      </c>
      <c r="K26" s="19">
        <v>5</v>
      </c>
      <c r="L26" s="20">
        <f>K26/F26</f>
        <v>1</v>
      </c>
      <c r="HV26" s="15"/>
      <c r="HW26" s="2"/>
    </row>
    <row r="27" spans="1:231" s="14" customFormat="1" ht="12.75" customHeight="1">
      <c r="A27" s="16" t="s">
        <v>30</v>
      </c>
      <c r="B27" s="16" t="s">
        <v>36</v>
      </c>
      <c r="C27" s="17">
        <v>15</v>
      </c>
      <c r="D27" s="17"/>
      <c r="E27" s="17"/>
      <c r="F27" s="18">
        <f>C27-D27-E27</f>
        <v>15</v>
      </c>
      <c r="G27" s="19">
        <v>9</v>
      </c>
      <c r="H27" s="20">
        <f>G27/F27</f>
        <v>0.6</v>
      </c>
      <c r="I27" s="19">
        <v>0</v>
      </c>
      <c r="J27" s="20">
        <f>I27/F27</f>
        <v>0</v>
      </c>
      <c r="K27" s="19">
        <v>6</v>
      </c>
      <c r="L27" s="20">
        <f>K27/F27</f>
        <v>0.4</v>
      </c>
      <c r="HV27" s="15"/>
      <c r="HW27" s="2"/>
    </row>
    <row r="28" spans="1:231" s="14" customFormat="1" ht="12.75" customHeight="1">
      <c r="A28" s="30" t="s">
        <v>37</v>
      </c>
      <c r="B28" s="31"/>
      <c r="C28" s="32">
        <f>SUM(C21:C27)</f>
        <v>165</v>
      </c>
      <c r="D28" s="32"/>
      <c r="E28" s="32"/>
      <c r="F28" s="33">
        <f>SUM(F21:F27)</f>
        <v>164</v>
      </c>
      <c r="G28" s="34">
        <f>SUM(G21:G27)</f>
        <v>84</v>
      </c>
      <c r="H28" s="27">
        <f>G28/F28</f>
        <v>0.5121951219512195</v>
      </c>
      <c r="I28" s="34">
        <f>SUM(I21:I27)</f>
        <v>1</v>
      </c>
      <c r="J28" s="27">
        <f>(I28/F28)</f>
        <v>0.006097560975609756</v>
      </c>
      <c r="K28" s="34">
        <f>SUM(K21:K27)</f>
        <v>79</v>
      </c>
      <c r="L28" s="27">
        <f>(K28/F28)</f>
        <v>0.4817073170731707</v>
      </c>
      <c r="HV28" s="15"/>
      <c r="HW28" s="2"/>
    </row>
    <row r="29" spans="1:231" s="14" customFormat="1" ht="12.75" customHeight="1">
      <c r="A29" s="28"/>
      <c r="B29" s="28"/>
      <c r="C29" s="17"/>
      <c r="D29" s="17"/>
      <c r="E29" s="17"/>
      <c r="F29" s="29"/>
      <c r="G29" s="19"/>
      <c r="H29" s="20"/>
      <c r="I29" s="19"/>
      <c r="J29" s="20"/>
      <c r="K29" s="19"/>
      <c r="L29" s="20"/>
      <c r="HV29" s="15"/>
      <c r="HW29" s="2"/>
    </row>
    <row r="30" spans="1:231" s="14" customFormat="1" ht="12.75" customHeight="1">
      <c r="A30" s="16" t="s">
        <v>38</v>
      </c>
      <c r="B30" s="16" t="s">
        <v>38</v>
      </c>
      <c r="C30" s="17">
        <v>17</v>
      </c>
      <c r="D30" s="17"/>
      <c r="E30" s="17"/>
      <c r="F30" s="18">
        <f>C30-D30-E30</f>
        <v>17</v>
      </c>
      <c r="G30" s="19">
        <v>8</v>
      </c>
      <c r="H30" s="20">
        <f>G30/F30</f>
        <v>0.47058823529411764</v>
      </c>
      <c r="I30" s="19">
        <v>0</v>
      </c>
      <c r="J30" s="20">
        <f>I30/F30</f>
        <v>0</v>
      </c>
      <c r="K30" s="19">
        <v>9</v>
      </c>
      <c r="L30" s="20">
        <f>K30/F30</f>
        <v>0.5294117647058824</v>
      </c>
      <c r="HV30" s="15"/>
      <c r="HW30" s="2"/>
    </row>
    <row r="31" spans="1:231" s="14" customFormat="1" ht="12.75" customHeight="1">
      <c r="A31" s="16" t="s">
        <v>38</v>
      </c>
      <c r="B31" s="16" t="s">
        <v>39</v>
      </c>
      <c r="C31" s="17">
        <v>24</v>
      </c>
      <c r="D31" s="17"/>
      <c r="E31" s="17"/>
      <c r="F31" s="18">
        <f>C31-D31-E31</f>
        <v>24</v>
      </c>
      <c r="G31" s="19">
        <v>18</v>
      </c>
      <c r="H31" s="20">
        <f>G31/F31</f>
        <v>0.75</v>
      </c>
      <c r="I31" s="19">
        <v>0</v>
      </c>
      <c r="J31" s="20">
        <f>I31/F31</f>
        <v>0</v>
      </c>
      <c r="K31" s="19">
        <v>6</v>
      </c>
      <c r="L31" s="20">
        <f>K31/F31</f>
        <v>0.25</v>
      </c>
      <c r="HV31" s="15"/>
      <c r="HW31" s="2"/>
    </row>
    <row r="32" spans="1:231" s="14" customFormat="1" ht="12.75" customHeight="1">
      <c r="A32" s="30" t="s">
        <v>40</v>
      </c>
      <c r="B32" s="31"/>
      <c r="C32" s="32">
        <f>SUM(C30:C31)</f>
        <v>41</v>
      </c>
      <c r="D32" s="32"/>
      <c r="E32" s="32"/>
      <c r="F32" s="33">
        <f>SUM(F30:F31)</f>
        <v>41</v>
      </c>
      <c r="G32" s="34">
        <f>SUM(G30:G31)</f>
        <v>26</v>
      </c>
      <c r="H32" s="27">
        <f>G32/F32</f>
        <v>0.6341463414634146</v>
      </c>
      <c r="I32" s="34">
        <f>SUM(I30:I31)</f>
        <v>0</v>
      </c>
      <c r="J32" s="27">
        <f>(I32/F32)</f>
        <v>0</v>
      </c>
      <c r="K32" s="34">
        <f>SUM(K30:K31)</f>
        <v>15</v>
      </c>
      <c r="L32" s="27">
        <f>(K32/F32)</f>
        <v>0.36585365853658536</v>
      </c>
      <c r="HV32" s="15"/>
      <c r="HW32" s="2"/>
    </row>
    <row r="33" spans="1:231" s="14" customFormat="1" ht="12.75" customHeight="1">
      <c r="A33" s="28"/>
      <c r="B33" s="28"/>
      <c r="C33" s="17"/>
      <c r="D33" s="17"/>
      <c r="E33" s="17"/>
      <c r="F33" s="18"/>
      <c r="G33" s="19"/>
      <c r="H33" s="20"/>
      <c r="I33" s="19"/>
      <c r="J33" s="20"/>
      <c r="K33" s="19"/>
      <c r="L33" s="20"/>
      <c r="HV33" s="15"/>
      <c r="HW33" s="2"/>
    </row>
    <row r="34" spans="1:231" s="14" customFormat="1" ht="12.75" customHeight="1">
      <c r="A34" s="16" t="s">
        <v>41</v>
      </c>
      <c r="B34" s="16" t="s">
        <v>42</v>
      </c>
      <c r="C34" s="17">
        <v>9</v>
      </c>
      <c r="D34" s="17"/>
      <c r="E34" s="17"/>
      <c r="F34" s="18">
        <f>C34-D34-E34</f>
        <v>9</v>
      </c>
      <c r="G34" s="19">
        <v>6</v>
      </c>
      <c r="H34" s="20">
        <f>G34/F34</f>
        <v>0.6666666666666666</v>
      </c>
      <c r="I34" s="19"/>
      <c r="J34" s="20">
        <f>I34/F34</f>
        <v>0</v>
      </c>
      <c r="K34" s="19">
        <v>3</v>
      </c>
      <c r="L34" s="20">
        <f>K34/F34</f>
        <v>0.3333333333333333</v>
      </c>
      <c r="HV34" s="15"/>
      <c r="HW34" s="2"/>
    </row>
    <row r="35" spans="1:231" s="14" customFormat="1" ht="12.75" customHeight="1">
      <c r="A35" s="16" t="s">
        <v>41</v>
      </c>
      <c r="B35" s="16" t="s">
        <v>43</v>
      </c>
      <c r="C35" s="17">
        <v>40</v>
      </c>
      <c r="D35" s="17"/>
      <c r="E35" s="17"/>
      <c r="F35" s="18">
        <f>C35-D35-E35</f>
        <v>40</v>
      </c>
      <c r="G35" s="19">
        <v>11</v>
      </c>
      <c r="H35" s="20">
        <f>G35/F35</f>
        <v>0.275</v>
      </c>
      <c r="I35" s="19">
        <v>1</v>
      </c>
      <c r="J35" s="20">
        <f>I35/F35</f>
        <v>0.025</v>
      </c>
      <c r="K35" s="19">
        <v>28</v>
      </c>
      <c r="L35" s="20">
        <f>K35/F35</f>
        <v>0.7</v>
      </c>
      <c r="HV35" s="15"/>
      <c r="HW35" s="2"/>
    </row>
    <row r="36" spans="1:231" s="14" customFormat="1" ht="12.75" customHeight="1">
      <c r="A36" s="16" t="s">
        <v>41</v>
      </c>
      <c r="B36" s="16" t="s">
        <v>44</v>
      </c>
      <c r="C36" s="17">
        <v>22</v>
      </c>
      <c r="D36" s="17">
        <v>1</v>
      </c>
      <c r="E36" s="17"/>
      <c r="F36" s="18">
        <f>C36-D36-E36</f>
        <v>21</v>
      </c>
      <c r="G36" s="19">
        <v>7</v>
      </c>
      <c r="H36" s="20">
        <f>G36/F36</f>
        <v>0.3333333333333333</v>
      </c>
      <c r="I36" s="19">
        <v>0</v>
      </c>
      <c r="J36" s="20">
        <f>I36/F36</f>
        <v>0</v>
      </c>
      <c r="K36" s="19">
        <v>14</v>
      </c>
      <c r="L36" s="20">
        <f>K36/F36</f>
        <v>0.6666666666666666</v>
      </c>
      <c r="HV36" s="15"/>
      <c r="HW36" s="2"/>
    </row>
    <row r="37" spans="1:231" s="14" customFormat="1" ht="12.75" customHeight="1">
      <c r="A37" s="16" t="s">
        <v>41</v>
      </c>
      <c r="B37" s="16" t="s">
        <v>45</v>
      </c>
      <c r="C37" s="17">
        <v>28</v>
      </c>
      <c r="D37" s="17"/>
      <c r="E37" s="17"/>
      <c r="F37" s="29">
        <f>C37-D37-E37</f>
        <v>28</v>
      </c>
      <c r="G37" s="19">
        <v>0</v>
      </c>
      <c r="H37" s="20">
        <f>G37/F37</f>
        <v>0</v>
      </c>
      <c r="I37" s="19">
        <v>0</v>
      </c>
      <c r="J37" s="20">
        <f>I37/F37</f>
        <v>0</v>
      </c>
      <c r="K37" s="19">
        <v>28</v>
      </c>
      <c r="L37" s="20">
        <f>K37/F37</f>
        <v>1</v>
      </c>
      <c r="HV37" s="15"/>
      <c r="HW37" s="2"/>
    </row>
    <row r="38" spans="1:231" s="14" customFormat="1" ht="12.75" customHeight="1">
      <c r="A38" s="16" t="s">
        <v>41</v>
      </c>
      <c r="B38" s="16" t="s">
        <v>41</v>
      </c>
      <c r="C38" s="17">
        <v>35</v>
      </c>
      <c r="D38" s="17">
        <v>2</v>
      </c>
      <c r="E38" s="17"/>
      <c r="F38" s="18">
        <f>C38-D38-E38</f>
        <v>33</v>
      </c>
      <c r="G38" s="19">
        <v>10</v>
      </c>
      <c r="H38" s="20">
        <f>G38/F38</f>
        <v>0.30303030303030304</v>
      </c>
      <c r="I38" s="19">
        <v>1</v>
      </c>
      <c r="J38" s="20">
        <f>I38/F38</f>
        <v>0.030303030303030304</v>
      </c>
      <c r="K38" s="19">
        <v>22</v>
      </c>
      <c r="L38" s="20">
        <f>K38/F38</f>
        <v>0.6666666666666666</v>
      </c>
      <c r="HV38" s="15"/>
      <c r="HW38" s="2"/>
    </row>
    <row r="39" spans="1:231" s="14" customFormat="1" ht="12.75" customHeight="1">
      <c r="A39" s="16" t="s">
        <v>41</v>
      </c>
      <c r="B39" s="16" t="s">
        <v>46</v>
      </c>
      <c r="C39" s="17">
        <v>116</v>
      </c>
      <c r="D39" s="17"/>
      <c r="E39" s="17">
        <v>1</v>
      </c>
      <c r="F39" s="18">
        <f>C39-D39-E39</f>
        <v>115</v>
      </c>
      <c r="G39" s="19">
        <v>56</v>
      </c>
      <c r="H39" s="20">
        <f>G39/F39</f>
        <v>0.48695652173913045</v>
      </c>
      <c r="I39" s="19">
        <v>2</v>
      </c>
      <c r="J39" s="20">
        <f>I39/F39</f>
        <v>0.017391304347826087</v>
      </c>
      <c r="K39" s="19">
        <v>57</v>
      </c>
      <c r="L39" s="20">
        <f>K39/F39</f>
        <v>0.4956521739130435</v>
      </c>
      <c r="HV39" s="15"/>
      <c r="HW39" s="2"/>
    </row>
    <row r="40" spans="1:231" s="14" customFormat="1" ht="12.75" customHeight="1">
      <c r="A40" s="16" t="s">
        <v>41</v>
      </c>
      <c r="B40" s="16" t="s">
        <v>47</v>
      </c>
      <c r="C40" s="17">
        <v>46</v>
      </c>
      <c r="D40" s="17"/>
      <c r="E40" s="17">
        <v>1</v>
      </c>
      <c r="F40" s="29">
        <f>C40-D40-E40</f>
        <v>45</v>
      </c>
      <c r="G40" s="19">
        <v>15</v>
      </c>
      <c r="H40" s="20">
        <f>G40/F40</f>
        <v>0.3333333333333333</v>
      </c>
      <c r="I40" s="19">
        <v>0</v>
      </c>
      <c r="J40" s="20">
        <f>I40/F40</f>
        <v>0</v>
      </c>
      <c r="K40" s="19">
        <v>30</v>
      </c>
      <c r="L40" s="20">
        <f>K40/F40</f>
        <v>0.6666666666666666</v>
      </c>
      <c r="HV40" s="15"/>
      <c r="HW40" s="2"/>
    </row>
    <row r="41" spans="1:231" s="14" customFormat="1" ht="12.75" customHeight="1">
      <c r="A41" s="30" t="s">
        <v>48</v>
      </c>
      <c r="B41" s="31"/>
      <c r="C41" s="32">
        <f>SUM(C34:C40)</f>
        <v>296</v>
      </c>
      <c r="D41" s="32"/>
      <c r="E41" s="32"/>
      <c r="F41" s="33">
        <f>SUM(F34:F40)</f>
        <v>291</v>
      </c>
      <c r="G41" s="34">
        <f>SUM(G34:G40)</f>
        <v>105</v>
      </c>
      <c r="H41" s="27">
        <f>G41/F41</f>
        <v>0.36082474226804123</v>
      </c>
      <c r="I41" s="34">
        <f>SUM(I34:I40)</f>
        <v>4</v>
      </c>
      <c r="J41" s="27">
        <f>(I41/F41)</f>
        <v>0.013745704467353952</v>
      </c>
      <c r="K41" s="34">
        <f>SUM(K34:K40)</f>
        <v>182</v>
      </c>
      <c r="L41" s="27">
        <f>(K41/F41)</f>
        <v>0.6254295532646048</v>
      </c>
      <c r="HV41" s="15"/>
      <c r="HW41" s="2"/>
    </row>
    <row r="42" spans="1:231" s="14" customFormat="1" ht="12.75" customHeight="1">
      <c r="A42" s="28"/>
      <c r="B42" s="28"/>
      <c r="C42" s="17"/>
      <c r="D42" s="17"/>
      <c r="E42" s="17"/>
      <c r="F42" s="29"/>
      <c r="G42" s="19"/>
      <c r="H42" s="20"/>
      <c r="I42" s="19"/>
      <c r="J42" s="20"/>
      <c r="K42" s="19"/>
      <c r="L42" s="20"/>
      <c r="HV42" s="15"/>
      <c r="HW42" s="2"/>
    </row>
    <row r="43" spans="1:231" s="14" customFormat="1" ht="12.75" customHeight="1">
      <c r="A43" s="16" t="s">
        <v>49</v>
      </c>
      <c r="B43" s="16" t="s">
        <v>50</v>
      </c>
      <c r="C43" s="17">
        <v>115</v>
      </c>
      <c r="D43" s="17"/>
      <c r="E43" s="17"/>
      <c r="F43" s="29">
        <f>C43-D43-E43</f>
        <v>115</v>
      </c>
      <c r="G43" s="19">
        <v>48</v>
      </c>
      <c r="H43" s="20">
        <f>G43/F43</f>
        <v>0.41739130434782606</v>
      </c>
      <c r="I43" s="19">
        <v>1</v>
      </c>
      <c r="J43" s="20">
        <f>I43/F43</f>
        <v>0.008695652173913044</v>
      </c>
      <c r="K43" s="19">
        <v>66</v>
      </c>
      <c r="L43" s="20">
        <f>K43/F43</f>
        <v>0.5739130434782609</v>
      </c>
      <c r="HV43" s="15"/>
      <c r="HW43" s="2"/>
    </row>
    <row r="44" spans="1:231" s="14" customFormat="1" ht="12.75" customHeight="1">
      <c r="A44" s="16" t="s">
        <v>49</v>
      </c>
      <c r="B44" s="16" t="s">
        <v>51</v>
      </c>
      <c r="C44" s="17">
        <v>36</v>
      </c>
      <c r="D44" s="17"/>
      <c r="E44" s="17"/>
      <c r="F44" s="29">
        <f>C44-D44</f>
        <v>36</v>
      </c>
      <c r="G44" s="19">
        <v>25</v>
      </c>
      <c r="H44" s="20">
        <f>G44/F44</f>
        <v>0.6944444444444444</v>
      </c>
      <c r="I44" s="19"/>
      <c r="J44" s="20">
        <f>I44/F44</f>
        <v>0</v>
      </c>
      <c r="K44" s="19">
        <v>11</v>
      </c>
      <c r="L44" s="20">
        <f>K44/F44</f>
        <v>0.3055555555555556</v>
      </c>
      <c r="HV44" s="15"/>
      <c r="HW44" s="2"/>
    </row>
    <row r="45" spans="1:231" s="14" customFormat="1" ht="12.75" customHeight="1">
      <c r="A45" s="30" t="s">
        <v>52</v>
      </c>
      <c r="B45" s="31"/>
      <c r="C45" s="32">
        <f>SUM(C43:C44)</f>
        <v>151</v>
      </c>
      <c r="D45" s="32"/>
      <c r="E45" s="32"/>
      <c r="F45" s="33">
        <f>SUM(F43:F44)</f>
        <v>151</v>
      </c>
      <c r="G45" s="34">
        <f>SUM(G43:G44)</f>
        <v>73</v>
      </c>
      <c r="H45" s="27">
        <f>G45/F45</f>
        <v>0.48344370860927155</v>
      </c>
      <c r="I45" s="34">
        <f>SUM(I43:I44)</f>
        <v>1</v>
      </c>
      <c r="J45" s="27">
        <f>(I45/F45)</f>
        <v>0.006622516556291391</v>
      </c>
      <c r="K45" s="34">
        <f>SUM(K43:K44)</f>
        <v>77</v>
      </c>
      <c r="L45" s="27">
        <f>(K45/F45)</f>
        <v>0.5099337748344371</v>
      </c>
      <c r="HV45" s="15"/>
      <c r="HW45" s="2"/>
    </row>
    <row r="46" spans="1:231" s="14" customFormat="1" ht="13.5" customHeight="1">
      <c r="A46" s="31"/>
      <c r="B46" s="23"/>
      <c r="C46" s="32"/>
      <c r="D46" s="32"/>
      <c r="E46" s="32"/>
      <c r="F46" s="35"/>
      <c r="G46" s="34"/>
      <c r="H46" s="27"/>
      <c r="I46" s="34"/>
      <c r="J46" s="27"/>
      <c r="K46" s="34"/>
      <c r="L46" s="27"/>
      <c r="HV46" s="15"/>
      <c r="HW46" s="2"/>
    </row>
    <row r="47" spans="1:231" s="14" customFormat="1" ht="12.75" customHeight="1">
      <c r="A47" s="30" t="s">
        <v>53</v>
      </c>
      <c r="B47" s="22" t="s">
        <v>54</v>
      </c>
      <c r="C47" s="32">
        <v>82</v>
      </c>
      <c r="D47" s="32"/>
      <c r="E47" s="32"/>
      <c r="F47" s="35">
        <f>C47-D47-E47</f>
        <v>82</v>
      </c>
      <c r="G47" s="34">
        <v>29</v>
      </c>
      <c r="H47" s="27">
        <f>G47/F47</f>
        <v>0.35365853658536583</v>
      </c>
      <c r="I47" s="34">
        <v>1</v>
      </c>
      <c r="J47" s="27">
        <f>I47/F47</f>
        <v>0.012195121951219513</v>
      </c>
      <c r="K47" s="34">
        <v>52</v>
      </c>
      <c r="L47" s="27">
        <f>K47/F47</f>
        <v>0.6341463414634146</v>
      </c>
      <c r="HV47" s="15"/>
      <c r="HW47" s="2"/>
    </row>
    <row r="48" spans="1:231" s="14" customFormat="1" ht="12.75" customHeight="1">
      <c r="A48" s="28"/>
      <c r="B48" s="28"/>
      <c r="C48" s="17"/>
      <c r="D48" s="17"/>
      <c r="E48" s="17"/>
      <c r="F48" s="18"/>
      <c r="G48" s="19"/>
      <c r="H48" s="20"/>
      <c r="I48" s="19"/>
      <c r="J48" s="20"/>
      <c r="K48" s="19"/>
      <c r="L48" s="20"/>
      <c r="HV48" s="15"/>
      <c r="HW48" s="2"/>
    </row>
    <row r="49" spans="1:231" s="14" customFormat="1" ht="13.5" customHeight="1">
      <c r="A49" s="30" t="s">
        <v>55</v>
      </c>
      <c r="B49" s="22" t="s">
        <v>56</v>
      </c>
      <c r="C49" s="32">
        <v>2</v>
      </c>
      <c r="D49" s="32"/>
      <c r="E49" s="32"/>
      <c r="F49" s="35">
        <f>C49-D49</f>
        <v>2</v>
      </c>
      <c r="G49" s="36">
        <v>0</v>
      </c>
      <c r="H49" s="37">
        <f>G49/F49</f>
        <v>0</v>
      </c>
      <c r="I49" s="36">
        <v>0</v>
      </c>
      <c r="J49" s="37">
        <f>I49/F49</f>
        <v>0</v>
      </c>
      <c r="K49" s="36">
        <v>2</v>
      </c>
      <c r="L49" s="37">
        <f>(K49/F49)</f>
        <v>1</v>
      </c>
      <c r="HV49" s="15"/>
      <c r="HW49" s="2"/>
    </row>
    <row r="50" spans="1:231" s="14" customFormat="1" ht="17.25" customHeight="1">
      <c r="A50" s="38" t="s">
        <v>57</v>
      </c>
      <c r="B50" s="38"/>
      <c r="C50" s="39">
        <f>SUM(C19+C28+C32+C41+C45+C47+C49)</f>
        <v>1616</v>
      </c>
      <c r="D50" s="39">
        <f>SUM(D3:D49)</f>
        <v>4</v>
      </c>
      <c r="E50" s="39">
        <f>SUM(E3:E49)</f>
        <v>5</v>
      </c>
      <c r="F50" s="39">
        <f>SUM(F19+F28+F32+F41+F45+F47+F49)</f>
        <v>1607</v>
      </c>
      <c r="G50" s="40">
        <f>SUM(G19+G28+G32+G41+G45+G47+G49)</f>
        <v>675</v>
      </c>
      <c r="H50" s="41">
        <f>G50/F50</f>
        <v>0.4200373366521469</v>
      </c>
      <c r="I50" s="40">
        <f>SUM(I19+I28+I32+I41+I45+I47+I49)</f>
        <v>13</v>
      </c>
      <c r="J50" s="41">
        <f>I50/F50</f>
        <v>0.008089607965152458</v>
      </c>
      <c r="K50" s="40">
        <f>SUM(K19+K28+K32+K41+K45+K47+K49)</f>
        <v>919</v>
      </c>
      <c r="L50" s="41">
        <f>K50/F50</f>
        <v>0.5718730553827007</v>
      </c>
      <c r="HV50" s="15"/>
      <c r="HW50" s="2"/>
    </row>
    <row r="51" spans="1:231" s="14" customFormat="1" ht="17.25" customHeight="1">
      <c r="A51" s="42"/>
      <c r="B51" s="43"/>
      <c r="C51"/>
      <c r="D51"/>
      <c r="E51"/>
      <c r="F51"/>
      <c r="G51"/>
      <c r="H51"/>
      <c r="I51"/>
      <c r="J51"/>
      <c r="K51"/>
      <c r="L51"/>
      <c r="M51"/>
      <c r="HV51" s="15"/>
      <c r="HW51" s="2"/>
    </row>
    <row r="52" spans="1:231" s="14" customFormat="1" ht="14.25" customHeight="1">
      <c r="A52" s="44"/>
      <c r="C52"/>
      <c r="D52"/>
      <c r="E52"/>
      <c r="F52"/>
      <c r="G52"/>
      <c r="H52"/>
      <c r="I52"/>
      <c r="J52"/>
      <c r="K52"/>
      <c r="L52"/>
      <c r="M52"/>
      <c r="HV52" s="15"/>
      <c r="HW52" s="2"/>
    </row>
    <row r="53" spans="1:231" s="14" customFormat="1" ht="14.25" customHeight="1">
      <c r="A53" s="4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HV53" s="15"/>
      <c r="HW53" s="2"/>
    </row>
    <row r="54" spans="1:231" s="14" customFormat="1" ht="17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HV54" s="15"/>
      <c r="HW54" s="2"/>
    </row>
    <row r="55" spans="1:231" s="14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HV55" s="15"/>
      <c r="HW55" s="2"/>
    </row>
    <row r="56" spans="1:231" s="14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HV56" s="15"/>
      <c r="HW56" s="2"/>
    </row>
    <row r="57" spans="1:231" s="14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HV57" s="15"/>
      <c r="HW57" s="2"/>
    </row>
    <row r="58" spans="1:231" s="14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HV58" s="15"/>
      <c r="HW58" s="2"/>
    </row>
    <row r="59" spans="1:231" s="14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HV59" s="15"/>
      <c r="HW59" s="2"/>
    </row>
    <row r="60" spans="1:231" s="14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HV60" s="15"/>
      <c r="HW60" s="2"/>
    </row>
    <row r="61" spans="1:231" s="45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HV61" s="46"/>
      <c r="HW61" s="2"/>
    </row>
    <row r="62" spans="7:36" ht="12.7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7:36" ht="12.7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sheetProtection selectLockedCells="1" selectUnlockedCells="1"/>
  <mergeCells count="10">
    <mergeCell ref="A1:A2"/>
    <mergeCell ref="B1:B2"/>
    <mergeCell ref="C1:C2"/>
    <mergeCell ref="D1:D2"/>
    <mergeCell ref="E1:E2"/>
    <mergeCell ref="F1:F2"/>
    <mergeCell ref="G1:H1"/>
    <mergeCell ref="I1:J1"/>
    <mergeCell ref="K1:L1"/>
    <mergeCell ref="A50:B50"/>
  </mergeCells>
  <printOptions/>
  <pageMargins left="0.31527777777777777" right="0.31527777777777777" top="0.5513888888888889" bottom="0.5909722222222222" header="0.31527777777777777" footer="0.31527777777777777"/>
  <pageSetup horizontalDpi="300" verticalDpi="300" orientation="landscape"/>
  <headerFooter alignWithMargins="0">
    <oddHeader>&amp;C&amp;"Times New Roman,Normale"&amp;9 000000CONGRESSI PD 2017 VOTI E DELEGATI CXONVENZIONE PROVINCIALE (prova).xls</oddHeader>
    <oddFooter>&amp;C&amp;11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Pacitto</cp:lastModifiedBy>
  <dcterms:created xsi:type="dcterms:W3CDTF">2017-04-03T07:15:45Z</dcterms:created>
  <dcterms:modified xsi:type="dcterms:W3CDTF">2017-04-03T09:05:40Z</dcterms:modified>
  <cp:category/>
  <cp:version/>
  <cp:contentType/>
  <cp:contentStatus/>
</cp:coreProperties>
</file>